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SS\Desktop\"/>
    </mc:Choice>
  </mc:AlternateContent>
  <xr:revisionPtr revIDLastSave="0" documentId="8_{D0F89CE5-3482-483A-974A-4A8958007E04}" xr6:coauthVersionLast="41" xr6:coauthVersionMax="41" xr10:uidLastSave="{00000000-0000-0000-0000-000000000000}"/>
  <bookViews>
    <workbookView xWindow="28680" yWindow="-120" windowWidth="29040" windowHeight="15840" xr2:uid="{5D6B8F35-F93C-47DA-8382-3ACBADAB3F5E}"/>
  </bookViews>
  <sheets>
    <sheet name="Quarterl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2" l="1"/>
  <c r="G48" i="2"/>
  <c r="F47" i="2"/>
  <c r="F48" i="2" s="1"/>
  <c r="F49" i="2"/>
  <c r="G51" i="2" l="1"/>
  <c r="F51" i="2"/>
  <c r="G44" i="2"/>
  <c r="F44" i="2"/>
  <c r="G39" i="2"/>
  <c r="F39" i="2"/>
  <c r="G37" i="2"/>
  <c r="F37" i="2"/>
  <c r="G36" i="2"/>
  <c r="F36" i="2"/>
  <c r="F35" i="2"/>
  <c r="F34" i="2"/>
</calcChain>
</file>

<file path=xl/sharedStrings.xml><?xml version="1.0" encoding="utf-8"?>
<sst xmlns="http://schemas.openxmlformats.org/spreadsheetml/2006/main" count="90" uniqueCount="60">
  <si>
    <t>Balance sheet:</t>
  </si>
  <si>
    <t>Total assets</t>
  </si>
  <si>
    <t>Working capital</t>
  </si>
  <si>
    <t>Cash flows:</t>
  </si>
  <si>
    <t>Cash flow from operating activities</t>
  </si>
  <si>
    <t>Cash flow from investment activities</t>
  </si>
  <si>
    <t>Cash flow from financing activities</t>
  </si>
  <si>
    <t>Revenue</t>
  </si>
  <si>
    <t>Income statement:</t>
  </si>
  <si>
    <t>Gross profit</t>
  </si>
  <si>
    <t>Net financial income</t>
  </si>
  <si>
    <t>Operating profit/loss (EBIT)</t>
  </si>
  <si>
    <t>Profit/loss before tax from continuing operations</t>
  </si>
  <si>
    <t>Profit/loss for the period</t>
  </si>
  <si>
    <t>Profit/loss for the period from continuing operations</t>
  </si>
  <si>
    <t>Profit/loss for the period from discontinued operations</t>
  </si>
  <si>
    <t>Cash and securities</t>
  </si>
  <si>
    <t>Equity</t>
  </si>
  <si>
    <t>Of which investment in marketable securities</t>
  </si>
  <si>
    <t>Of which investment in property, plant and equipment</t>
  </si>
  <si>
    <t>Cash flows for the year</t>
  </si>
  <si>
    <t>Ratios</t>
  </si>
  <si>
    <t>Book-to-bill ratio</t>
  </si>
  <si>
    <t>Unit</t>
  </si>
  <si>
    <t>DKKm</t>
  </si>
  <si>
    <t>%</t>
  </si>
  <si>
    <t>Revenue growth</t>
  </si>
  <si>
    <t>Gross margin</t>
  </si>
  <si>
    <t>EBIT margin</t>
  </si>
  <si>
    <t xml:space="preserve">ROIC/return on average invested capital </t>
  </si>
  <si>
    <t>Equity ratio</t>
  </si>
  <si>
    <t>Return on equity</t>
  </si>
  <si>
    <t>Employees</t>
  </si>
  <si>
    <t>Average no. of full-time employees</t>
  </si>
  <si>
    <t>Gross profit per full-time employee</t>
  </si>
  <si>
    <t>Per share ratios</t>
  </si>
  <si>
    <t>Price/earnings ration (PE)</t>
  </si>
  <si>
    <t>Book value of shares</t>
  </si>
  <si>
    <t>Market price/book value</t>
  </si>
  <si>
    <t>No.</t>
  </si>
  <si>
    <t>DKK</t>
  </si>
  <si>
    <t>Market price per share</t>
  </si>
  <si>
    <t>Q1 2016/17</t>
  </si>
  <si>
    <t>Q2 2016/17</t>
  </si>
  <si>
    <t>Q3 2016/17</t>
  </si>
  <si>
    <t>Q4 2016/17</t>
  </si>
  <si>
    <t>Q1 2017/18</t>
  </si>
  <si>
    <t>Q2 2017/18</t>
  </si>
  <si>
    <t>Q3 2017/18</t>
  </si>
  <si>
    <t>Invested capital</t>
  </si>
  <si>
    <t>Earnings per DKK 20 share (EPS)</t>
  </si>
  <si>
    <t>Orders</t>
  </si>
  <si>
    <t>Order intake</t>
  </si>
  <si>
    <t>Orderbook</t>
  </si>
  <si>
    <t>Financial highlights and rations - Roblon Group</t>
  </si>
  <si>
    <t>Q4    2017/18</t>
  </si>
  <si>
    <t>See definitions of financial ratios in the annual report.</t>
  </si>
  <si>
    <t>Q1    2018/19</t>
  </si>
  <si>
    <t>Q2    2018/19</t>
  </si>
  <si>
    <t>Q3  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</si>
</sst>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_ ;_ @_ "/>
    <numFmt numFmtId="168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58595B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/>
    <xf numFmtId="0" fontId="4" fillId="2" borderId="0" xfId="0" applyFont="1" applyFill="1" applyAlignment="1">
      <alignment horizontal="left" vertical="top" wrapText="1" indent="1"/>
    </xf>
    <xf numFmtId="0" fontId="4" fillId="2" borderId="0" xfId="0" applyFont="1" applyFill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5" fontId="1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vertical="top" wrapText="1"/>
    </xf>
    <xf numFmtId="165" fontId="3" fillId="3" borderId="2" xfId="0" applyNumberFormat="1" applyFont="1" applyFill="1" applyBorder="1" applyAlignment="1">
      <alignment vertical="center" wrapText="1"/>
    </xf>
    <xf numFmtId="165" fontId="2" fillId="3" borderId="0" xfId="0" applyNumberFormat="1" applyFont="1" applyFill="1" applyAlignment="1"/>
    <xf numFmtId="165" fontId="2" fillId="0" borderId="0" xfId="0" applyNumberFormat="1" applyFont="1" applyAlignment="1"/>
    <xf numFmtId="165" fontId="5" fillId="3" borderId="0" xfId="0" applyNumberFormat="1" applyFont="1" applyFill="1" applyAlignment="1"/>
    <xf numFmtId="0" fontId="1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166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167" fontId="3" fillId="2" borderId="0" xfId="1" applyNumberFormat="1" applyFont="1" applyFill="1" applyAlignment="1">
      <alignment vertical="center" wrapText="1"/>
    </xf>
    <xf numFmtId="166" fontId="3" fillId="2" borderId="2" xfId="0" applyNumberFormat="1" applyFont="1" applyFill="1" applyBorder="1" applyAlignment="1">
      <alignment vertical="center" wrapText="1"/>
    </xf>
    <xf numFmtId="166" fontId="3" fillId="3" borderId="2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166" fontId="7" fillId="2" borderId="0" xfId="0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0" fontId="8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8" fontId="3" fillId="2" borderId="0" xfId="1" applyNumberFormat="1" applyFont="1" applyFill="1" applyAlignment="1">
      <alignment vertical="center" wrapText="1"/>
    </xf>
    <xf numFmtId="168" fontId="1" fillId="2" borderId="0" xfId="1" applyNumberFormat="1" applyFont="1" applyFill="1" applyAlignment="1">
      <alignment horizontal="center" vertical="center" wrapText="1"/>
    </xf>
    <xf numFmtId="168" fontId="1" fillId="2" borderId="1" xfId="1" applyNumberFormat="1" applyFont="1" applyFill="1" applyBorder="1" applyAlignment="1">
      <alignment vertical="top" wrapText="1"/>
    </xf>
    <xf numFmtId="168" fontId="1" fillId="2" borderId="0" xfId="1" applyNumberFormat="1" applyFont="1" applyFill="1" applyBorder="1" applyAlignment="1">
      <alignment vertical="top" wrapText="1"/>
    </xf>
    <xf numFmtId="168" fontId="3" fillId="2" borderId="2" xfId="1" applyNumberFormat="1" applyFont="1" applyFill="1" applyBorder="1" applyAlignment="1">
      <alignment vertical="center" wrapText="1"/>
    </xf>
    <xf numFmtId="168" fontId="3" fillId="2" borderId="0" xfId="1" applyNumberFormat="1" applyFont="1" applyFill="1" applyAlignment="1">
      <alignment vertical="top" wrapText="1"/>
    </xf>
    <xf numFmtId="168" fontId="1" fillId="2" borderId="0" xfId="1" applyNumberFormat="1" applyFont="1" applyFill="1" applyAlignment="1">
      <alignment vertical="top" wrapText="1"/>
    </xf>
    <xf numFmtId="168" fontId="4" fillId="2" borderId="0" xfId="1" applyNumberFormat="1" applyFont="1" applyFill="1" applyAlignment="1">
      <alignment vertical="center" wrapText="1"/>
    </xf>
    <xf numFmtId="168" fontId="1" fillId="2" borderId="0" xfId="1" applyNumberFormat="1" applyFont="1" applyFill="1" applyAlignment="1">
      <alignment vertical="center" wrapText="1"/>
    </xf>
    <xf numFmtId="168" fontId="7" fillId="2" borderId="0" xfId="1" applyNumberFormat="1" applyFont="1" applyFill="1" applyAlignment="1">
      <alignment vertical="center" wrapText="1"/>
    </xf>
    <xf numFmtId="168" fontId="3" fillId="3" borderId="2" xfId="1" applyNumberFormat="1" applyFont="1" applyFill="1" applyBorder="1" applyAlignment="1">
      <alignment vertical="center" wrapText="1"/>
    </xf>
    <xf numFmtId="168" fontId="2" fillId="3" borderId="0" xfId="1" applyNumberFormat="1" applyFont="1" applyFill="1"/>
    <xf numFmtId="168" fontId="3" fillId="0" borderId="0" xfId="1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85F8-3773-4962-AF26-B34C33D49DC4}">
  <dimension ref="A1:P56"/>
  <sheetViews>
    <sheetView tabSelected="1" zoomScaleNormal="100" workbookViewId="0">
      <selection activeCell="D48" sqref="D48"/>
    </sheetView>
  </sheetViews>
  <sheetFormatPr defaultRowHeight="15" x14ac:dyDescent="0.25"/>
  <cols>
    <col min="1" max="1" width="50.85546875" style="1" customWidth="1"/>
    <col min="2" max="2" width="6.5703125" style="1" bestFit="1" customWidth="1"/>
    <col min="3" max="3" width="8.7109375" style="1" customWidth="1"/>
    <col min="4" max="4" width="7.85546875" style="1" customWidth="1"/>
    <col min="5" max="5" width="7.5703125" style="1" customWidth="1"/>
    <col min="6" max="6" width="7.28515625" style="1" customWidth="1"/>
    <col min="7" max="7" width="9.140625" style="26" bestFit="1"/>
    <col min="8" max="13" width="8.7109375" style="26"/>
  </cols>
  <sheetData>
    <row r="1" spans="1:16" ht="15" customHeight="1" x14ac:dyDescent="0.25">
      <c r="A1" s="57" t="s">
        <v>54</v>
      </c>
      <c r="B1" s="58" t="s">
        <v>23</v>
      </c>
      <c r="C1" s="59" t="s">
        <v>59</v>
      </c>
      <c r="D1" s="59" t="s">
        <v>58</v>
      </c>
      <c r="E1" s="59" t="s">
        <v>57</v>
      </c>
      <c r="F1" s="59" t="s">
        <v>55</v>
      </c>
      <c r="G1" s="59" t="s">
        <v>48</v>
      </c>
      <c r="H1" s="59" t="s">
        <v>47</v>
      </c>
      <c r="I1" s="59" t="s">
        <v>46</v>
      </c>
      <c r="J1" s="59" t="s">
        <v>45</v>
      </c>
      <c r="K1" s="59" t="s">
        <v>44</v>
      </c>
      <c r="L1" s="59" t="s">
        <v>43</v>
      </c>
      <c r="M1" s="59" t="s">
        <v>42</v>
      </c>
    </row>
    <row r="2" spans="1:16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x14ac:dyDescent="0.25">
      <c r="A3" s="2" t="s">
        <v>51</v>
      </c>
      <c r="B3" s="3"/>
      <c r="C3" s="55"/>
      <c r="D3" s="41"/>
      <c r="E3" s="40"/>
      <c r="F3" s="17"/>
      <c r="G3" s="17"/>
      <c r="H3" s="17"/>
      <c r="I3" s="17"/>
      <c r="J3" s="17"/>
      <c r="K3" s="17"/>
      <c r="L3" s="17"/>
      <c r="M3" s="17"/>
    </row>
    <row r="4" spans="1:16" x14ac:dyDescent="0.25">
      <c r="A4" s="12" t="s">
        <v>52</v>
      </c>
      <c r="B4" s="6" t="s">
        <v>24</v>
      </c>
      <c r="C4" s="6">
        <v>72.3</v>
      </c>
      <c r="D4" s="6">
        <v>80.7</v>
      </c>
      <c r="E4" s="42">
        <v>51.2</v>
      </c>
      <c r="F4" s="6">
        <v>48.7</v>
      </c>
      <c r="G4" s="18">
        <v>96.2</v>
      </c>
      <c r="H4" s="18">
        <v>33.299999999999997</v>
      </c>
      <c r="I4" s="18">
        <v>48.7</v>
      </c>
      <c r="J4" s="18">
        <v>49</v>
      </c>
      <c r="K4" s="18">
        <v>79.599999999999994</v>
      </c>
      <c r="L4" s="18">
        <v>45.9</v>
      </c>
      <c r="M4" s="18">
        <v>45.9</v>
      </c>
      <c r="O4" s="31"/>
      <c r="P4" s="31"/>
    </row>
    <row r="5" spans="1:16" x14ac:dyDescent="0.25">
      <c r="A5" s="12" t="s">
        <v>53</v>
      </c>
      <c r="B5" s="6" t="s">
        <v>24</v>
      </c>
      <c r="C5" s="6">
        <v>83.1</v>
      </c>
      <c r="D5" s="6">
        <v>70.8</v>
      </c>
      <c r="E5" s="42">
        <v>50.6</v>
      </c>
      <c r="F5" s="6">
        <v>54.7</v>
      </c>
      <c r="G5" s="18">
        <v>71.400000000000006</v>
      </c>
      <c r="H5" s="18">
        <v>23.1</v>
      </c>
      <c r="I5" s="18">
        <v>34.4</v>
      </c>
      <c r="J5" s="18">
        <v>48.9</v>
      </c>
      <c r="K5" s="18">
        <v>52.7</v>
      </c>
      <c r="L5" s="18">
        <v>33</v>
      </c>
      <c r="M5" s="18">
        <v>40.200000000000003</v>
      </c>
      <c r="O5" s="31"/>
      <c r="P5" s="31"/>
    </row>
    <row r="6" spans="1:16" x14ac:dyDescent="0.25">
      <c r="A6" s="2"/>
      <c r="B6" s="3"/>
      <c r="C6" s="55"/>
      <c r="D6" s="41"/>
      <c r="E6" s="43"/>
      <c r="F6" s="28"/>
      <c r="G6" s="17"/>
      <c r="H6" s="17"/>
      <c r="I6" s="17"/>
      <c r="J6" s="17"/>
      <c r="K6" s="17"/>
      <c r="L6" s="17"/>
      <c r="M6" s="17"/>
    </row>
    <row r="7" spans="1:16" x14ac:dyDescent="0.25">
      <c r="A7" s="4" t="s">
        <v>8</v>
      </c>
      <c r="B7" s="4"/>
      <c r="C7" s="4"/>
      <c r="D7" s="4"/>
      <c r="E7" s="44"/>
      <c r="F7" s="4"/>
      <c r="G7" s="19"/>
      <c r="H7" s="19"/>
      <c r="I7" s="19"/>
      <c r="J7" s="19"/>
      <c r="K7" s="19"/>
      <c r="L7" s="19"/>
      <c r="M7" s="19"/>
    </row>
    <row r="8" spans="1:16" x14ac:dyDescent="0.25">
      <c r="A8" s="5"/>
      <c r="B8" s="5"/>
      <c r="C8" s="5"/>
      <c r="D8" s="5"/>
      <c r="E8" s="45"/>
      <c r="F8" s="5"/>
      <c r="G8" s="20"/>
      <c r="H8" s="20"/>
      <c r="I8" s="20"/>
      <c r="J8" s="20"/>
      <c r="K8" s="20"/>
      <c r="L8" s="20"/>
      <c r="M8" s="20"/>
    </row>
    <row r="9" spans="1:16" x14ac:dyDescent="0.25">
      <c r="A9" s="6" t="s">
        <v>7</v>
      </c>
      <c r="B9" s="6" t="s">
        <v>24</v>
      </c>
      <c r="C9" s="6">
        <v>60.8</v>
      </c>
      <c r="D9" s="6">
        <v>57.2</v>
      </c>
      <c r="E9" s="42">
        <v>55</v>
      </c>
      <c r="F9" s="6">
        <v>64.900000000000006</v>
      </c>
      <c r="G9" s="18">
        <v>48.4</v>
      </c>
      <c r="H9" s="18">
        <v>44.6</v>
      </c>
      <c r="I9" s="18">
        <v>63.9</v>
      </c>
      <c r="J9" s="18">
        <v>52.099999999999994</v>
      </c>
      <c r="K9" s="18">
        <v>59.8</v>
      </c>
      <c r="L9" s="18">
        <v>52.2</v>
      </c>
      <c r="M9" s="18">
        <v>34.5</v>
      </c>
      <c r="O9" s="31"/>
      <c r="P9" s="31"/>
    </row>
    <row r="10" spans="1:16" x14ac:dyDescent="0.25">
      <c r="A10" s="6" t="s">
        <v>9</v>
      </c>
      <c r="B10" s="6" t="s">
        <v>24</v>
      </c>
      <c r="C10" s="6">
        <v>29.5</v>
      </c>
      <c r="D10" s="6">
        <v>22.3</v>
      </c>
      <c r="E10" s="42">
        <v>18.899999999999999</v>
      </c>
      <c r="F10" s="6">
        <v>23.1</v>
      </c>
      <c r="G10" s="18">
        <v>19.8</v>
      </c>
      <c r="H10" s="18">
        <v>23.5</v>
      </c>
      <c r="I10" s="18">
        <v>31.1</v>
      </c>
      <c r="J10" s="18">
        <v>26.699999999999996</v>
      </c>
      <c r="K10" s="18">
        <v>28</v>
      </c>
      <c r="L10" s="18">
        <v>31.1</v>
      </c>
      <c r="M10" s="18">
        <v>18.8</v>
      </c>
      <c r="O10" s="31"/>
      <c r="P10" s="31"/>
    </row>
    <row r="11" spans="1:16" x14ac:dyDescent="0.25">
      <c r="A11" s="6" t="s">
        <v>11</v>
      </c>
      <c r="B11" s="6" t="s">
        <v>24</v>
      </c>
      <c r="C11" s="6">
        <v>-3.1</v>
      </c>
      <c r="D11" s="6">
        <v>-26.3</v>
      </c>
      <c r="E11" s="42">
        <v>-10.7</v>
      </c>
      <c r="F11" s="6">
        <v>-0.1</v>
      </c>
      <c r="G11" s="18">
        <v>-4.9000000000000004</v>
      </c>
      <c r="H11" s="18">
        <v>0.3</v>
      </c>
      <c r="I11" s="18">
        <v>10.5</v>
      </c>
      <c r="J11" s="18">
        <v>0.90000000000000213</v>
      </c>
      <c r="K11" s="18">
        <v>7.4</v>
      </c>
      <c r="L11" s="18">
        <v>7.9</v>
      </c>
      <c r="M11" s="18">
        <v>3.4</v>
      </c>
      <c r="O11" s="31"/>
      <c r="P11" s="31"/>
    </row>
    <row r="12" spans="1:16" x14ac:dyDescent="0.25">
      <c r="A12" s="6" t="s">
        <v>10</v>
      </c>
      <c r="B12" s="6" t="s">
        <v>24</v>
      </c>
      <c r="C12" s="6">
        <v>0.8</v>
      </c>
      <c r="D12" s="6">
        <v>1.8</v>
      </c>
      <c r="E12" s="42">
        <v>0.2</v>
      </c>
      <c r="F12" s="6">
        <v>1.5</v>
      </c>
      <c r="G12" s="18">
        <v>0.7</v>
      </c>
      <c r="H12" s="18">
        <v>0.6</v>
      </c>
      <c r="I12" s="18">
        <v>1</v>
      </c>
      <c r="J12" s="18">
        <v>0.30000000000000004</v>
      </c>
      <c r="K12" s="18">
        <v>0.1</v>
      </c>
      <c r="L12" s="18">
        <v>0.6</v>
      </c>
      <c r="M12" s="27">
        <v>1</v>
      </c>
      <c r="O12" s="31"/>
      <c r="P12" s="31"/>
    </row>
    <row r="13" spans="1:16" x14ac:dyDescent="0.25">
      <c r="A13" s="6" t="s">
        <v>12</v>
      </c>
      <c r="B13" s="6" t="s">
        <v>24</v>
      </c>
      <c r="C13" s="6">
        <v>-2.2999999999999998</v>
      </c>
      <c r="D13" s="6">
        <v>-24.5</v>
      </c>
      <c r="E13" s="42">
        <v>-10.5</v>
      </c>
      <c r="F13" s="6">
        <v>1.4</v>
      </c>
      <c r="G13" s="18">
        <v>-4.2</v>
      </c>
      <c r="H13" s="18">
        <v>0.9</v>
      </c>
      <c r="I13" s="18">
        <v>11.5</v>
      </c>
      <c r="J13" s="18">
        <v>1.2000000000000028</v>
      </c>
      <c r="K13" s="18">
        <v>7.5</v>
      </c>
      <c r="L13" s="18">
        <v>8.5</v>
      </c>
      <c r="M13" s="18">
        <v>4.4000000000000004</v>
      </c>
      <c r="O13" s="31"/>
      <c r="P13" s="31"/>
    </row>
    <row r="14" spans="1:16" x14ac:dyDescent="0.25">
      <c r="A14" s="6" t="s">
        <v>14</v>
      </c>
      <c r="B14" s="6" t="s">
        <v>24</v>
      </c>
      <c r="C14" s="6">
        <v>-1.8</v>
      </c>
      <c r="D14" s="6">
        <v>-19.100000000000001</v>
      </c>
      <c r="E14" s="42">
        <v>-8.1999999999999993</v>
      </c>
      <c r="F14" s="6">
        <v>1.3</v>
      </c>
      <c r="G14" s="18">
        <v>-3.4</v>
      </c>
      <c r="H14" s="18">
        <v>0.8</v>
      </c>
      <c r="I14" s="18">
        <v>9</v>
      </c>
      <c r="J14" s="18">
        <v>9.9999999999999645E-2</v>
      </c>
      <c r="K14" s="18">
        <v>5.5</v>
      </c>
      <c r="L14" s="18">
        <v>6.6</v>
      </c>
      <c r="M14" s="18">
        <v>3.4</v>
      </c>
      <c r="O14" s="31"/>
      <c r="P14" s="31"/>
    </row>
    <row r="15" spans="1:16" x14ac:dyDescent="0.25">
      <c r="A15" s="6" t="s">
        <v>15</v>
      </c>
      <c r="B15" s="6" t="s">
        <v>24</v>
      </c>
      <c r="C15" s="42">
        <v>0</v>
      </c>
      <c r="D15" s="42">
        <v>0</v>
      </c>
      <c r="E15" s="42">
        <v>0</v>
      </c>
      <c r="F15" s="32">
        <v>0</v>
      </c>
      <c r="G15" s="18">
        <v>-0.3</v>
      </c>
      <c r="H15" s="18">
        <v>7.7</v>
      </c>
      <c r="I15" s="18">
        <v>-0.5</v>
      </c>
      <c r="J15" s="32">
        <v>0</v>
      </c>
      <c r="K15" s="18">
        <v>0.4</v>
      </c>
      <c r="L15" s="18">
        <v>2.9</v>
      </c>
      <c r="M15" s="18">
        <v>1.3</v>
      </c>
      <c r="O15" s="31"/>
      <c r="P15" s="31"/>
    </row>
    <row r="16" spans="1:16" x14ac:dyDescent="0.25">
      <c r="A16" s="7" t="s">
        <v>13</v>
      </c>
      <c r="B16" s="7" t="s">
        <v>24</v>
      </c>
      <c r="C16" s="7">
        <v>-1.8</v>
      </c>
      <c r="D16" s="7">
        <v>-19.100000000000001</v>
      </c>
      <c r="E16" s="46">
        <v>-8.1999999999999993</v>
      </c>
      <c r="F16" s="7">
        <v>1.2</v>
      </c>
      <c r="G16" s="21">
        <v>-3.7</v>
      </c>
      <c r="H16" s="21">
        <v>8.5</v>
      </c>
      <c r="I16" s="21">
        <v>8.5</v>
      </c>
      <c r="J16" s="21">
        <v>9.9999999999999645E-2</v>
      </c>
      <c r="K16" s="21">
        <v>5.9</v>
      </c>
      <c r="L16" s="21">
        <v>9.5</v>
      </c>
      <c r="M16" s="21">
        <v>4.7</v>
      </c>
      <c r="O16" s="31"/>
      <c r="P16" s="31"/>
    </row>
    <row r="17" spans="1:16" x14ac:dyDescent="0.25">
      <c r="A17" s="8"/>
      <c r="B17" s="8"/>
      <c r="C17" s="8"/>
      <c r="D17" s="8"/>
      <c r="E17" s="47"/>
      <c r="F17" s="8"/>
      <c r="G17" s="18"/>
      <c r="H17" s="18"/>
      <c r="I17" s="18"/>
      <c r="J17" s="18"/>
      <c r="K17" s="18"/>
      <c r="L17" s="18"/>
      <c r="M17" s="18"/>
    </row>
    <row r="18" spans="1:16" x14ac:dyDescent="0.25">
      <c r="A18" s="9" t="s">
        <v>0</v>
      </c>
      <c r="B18" s="9"/>
      <c r="C18" s="9"/>
      <c r="D18" s="9"/>
      <c r="E18" s="48"/>
      <c r="F18" s="9"/>
      <c r="G18" s="18"/>
      <c r="H18" s="18"/>
      <c r="I18" s="18"/>
      <c r="J18" s="18"/>
      <c r="K18" s="18"/>
      <c r="L18" s="18"/>
      <c r="M18" s="18"/>
    </row>
    <row r="19" spans="1:16" x14ac:dyDescent="0.25">
      <c r="A19" s="6" t="s">
        <v>16</v>
      </c>
      <c r="B19" s="6" t="s">
        <v>24</v>
      </c>
      <c r="C19" s="6">
        <v>60.7</v>
      </c>
      <c r="D19" s="6">
        <v>66.400000000000006</v>
      </c>
      <c r="E19" s="42">
        <v>96.4</v>
      </c>
      <c r="F19" s="6">
        <v>122.3</v>
      </c>
      <c r="G19" s="18">
        <v>121.8</v>
      </c>
      <c r="H19" s="18">
        <v>116.9</v>
      </c>
      <c r="I19" s="18">
        <v>88.6</v>
      </c>
      <c r="J19" s="18">
        <v>100.8</v>
      </c>
      <c r="K19" s="18">
        <v>85.3</v>
      </c>
      <c r="L19" s="18">
        <v>73.7</v>
      </c>
      <c r="M19" s="18">
        <v>98.2</v>
      </c>
    </row>
    <row r="20" spans="1:16" x14ac:dyDescent="0.25">
      <c r="A20" s="6" t="s">
        <v>1</v>
      </c>
      <c r="B20" s="6" t="s">
        <v>24</v>
      </c>
      <c r="C20" s="6">
        <v>238.1</v>
      </c>
      <c r="D20" s="6">
        <v>238.8</v>
      </c>
      <c r="E20" s="42">
        <v>262.39999999999998</v>
      </c>
      <c r="F20" s="6">
        <v>290.2</v>
      </c>
      <c r="G20" s="18">
        <v>276</v>
      </c>
      <c r="H20" s="18">
        <v>279.89999999999998</v>
      </c>
      <c r="I20" s="18">
        <v>286</v>
      </c>
      <c r="J20" s="18">
        <v>306.39999999999998</v>
      </c>
      <c r="K20" s="18">
        <v>295.3</v>
      </c>
      <c r="L20" s="18">
        <v>297.89999999999998</v>
      </c>
      <c r="M20" s="18">
        <v>289.7</v>
      </c>
    </row>
    <row r="21" spans="1:16" x14ac:dyDescent="0.25">
      <c r="A21" s="6" t="s">
        <v>17</v>
      </c>
      <c r="B21" s="6" t="s">
        <v>24</v>
      </c>
      <c r="C21" s="6">
        <v>201.7</v>
      </c>
      <c r="D21" s="6">
        <v>203.5</v>
      </c>
      <c r="E21" s="42">
        <v>223.9</v>
      </c>
      <c r="F21" s="6">
        <v>248.3</v>
      </c>
      <c r="G21" s="18">
        <v>246.8</v>
      </c>
      <c r="H21" s="18">
        <v>249.2</v>
      </c>
      <c r="I21" s="18">
        <v>242.5</v>
      </c>
      <c r="J21" s="18">
        <v>252.4</v>
      </c>
      <c r="K21" s="18">
        <v>252.1</v>
      </c>
      <c r="L21" s="18">
        <v>248</v>
      </c>
      <c r="M21" s="18">
        <v>240.6</v>
      </c>
    </row>
    <row r="22" spans="1:16" x14ac:dyDescent="0.25">
      <c r="A22" s="6" t="s">
        <v>49</v>
      </c>
      <c r="B22" s="6" t="s">
        <v>24</v>
      </c>
      <c r="C22" s="6">
        <v>134.6</v>
      </c>
      <c r="D22" s="6">
        <v>129.6</v>
      </c>
      <c r="E22" s="54">
        <v>130.30000000000001</v>
      </c>
      <c r="F22" s="6">
        <v>131.1</v>
      </c>
      <c r="G22" s="18">
        <v>129.9</v>
      </c>
      <c r="H22" s="18">
        <v>138.19999999999999</v>
      </c>
      <c r="I22" s="18">
        <v>159.69999999999999</v>
      </c>
      <c r="J22" s="18">
        <v>160.30000000000001</v>
      </c>
      <c r="K22" s="18">
        <v>174.3</v>
      </c>
      <c r="L22" s="18">
        <v>179.8</v>
      </c>
      <c r="M22" s="18">
        <v>147.74</v>
      </c>
    </row>
    <row r="23" spans="1:16" x14ac:dyDescent="0.25">
      <c r="A23" s="7" t="s">
        <v>2</v>
      </c>
      <c r="B23" s="7" t="s">
        <v>24</v>
      </c>
      <c r="C23" s="7">
        <v>61.5</v>
      </c>
      <c r="D23" s="7">
        <v>57.5</v>
      </c>
      <c r="E23" s="46">
        <v>51.4</v>
      </c>
      <c r="F23" s="7">
        <v>55.9</v>
      </c>
      <c r="G23" s="21">
        <v>59.5</v>
      </c>
      <c r="H23" s="21">
        <v>66.3</v>
      </c>
      <c r="I23" s="21">
        <v>50.9</v>
      </c>
      <c r="J23" s="21">
        <v>80.400000000000006</v>
      </c>
      <c r="K23" s="21">
        <v>93.7</v>
      </c>
      <c r="L23" s="21">
        <v>98.2</v>
      </c>
      <c r="M23" s="21">
        <v>77.5</v>
      </c>
    </row>
    <row r="24" spans="1:16" x14ac:dyDescent="0.25">
      <c r="A24" s="8"/>
      <c r="B24" s="8"/>
      <c r="C24" s="8"/>
      <c r="D24" s="8"/>
      <c r="E24" s="47"/>
      <c r="F24" s="8"/>
      <c r="G24" s="18"/>
      <c r="H24" s="18"/>
      <c r="I24" s="18"/>
      <c r="J24" s="18"/>
      <c r="K24" s="18"/>
      <c r="L24" s="18"/>
      <c r="M24" s="18"/>
    </row>
    <row r="25" spans="1:16" x14ac:dyDescent="0.25">
      <c r="A25" s="9" t="s">
        <v>3</v>
      </c>
      <c r="B25" s="9"/>
      <c r="C25" s="9"/>
      <c r="D25" s="9"/>
      <c r="E25" s="48"/>
      <c r="F25" s="9"/>
      <c r="G25" s="18"/>
      <c r="H25" s="18"/>
      <c r="I25" s="18"/>
      <c r="J25" s="18"/>
      <c r="K25" s="18"/>
      <c r="L25" s="18"/>
      <c r="M25" s="18"/>
    </row>
    <row r="26" spans="1:16" x14ac:dyDescent="0.25">
      <c r="A26" s="8" t="s">
        <v>4</v>
      </c>
      <c r="B26" s="6" t="s">
        <v>24</v>
      </c>
      <c r="C26" s="6">
        <v>-3.6</v>
      </c>
      <c r="D26" s="6">
        <v>-21.6</v>
      </c>
      <c r="E26" s="42">
        <v>-3.2</v>
      </c>
      <c r="F26" s="6">
        <v>4.4000000000000004</v>
      </c>
      <c r="G26" s="18">
        <v>8.1</v>
      </c>
      <c r="H26" s="18">
        <v>18</v>
      </c>
      <c r="I26" s="18">
        <v>6.6</v>
      </c>
      <c r="J26" s="18">
        <v>21.5</v>
      </c>
      <c r="K26" s="18">
        <v>12.4</v>
      </c>
      <c r="L26" s="18">
        <v>2.7</v>
      </c>
      <c r="M26" s="18">
        <v>0</v>
      </c>
      <c r="O26" s="31"/>
      <c r="P26" s="31"/>
    </row>
    <row r="27" spans="1:16" x14ac:dyDescent="0.25">
      <c r="A27" s="8" t="s">
        <v>5</v>
      </c>
      <c r="B27" s="6" t="s">
        <v>24</v>
      </c>
      <c r="C27" s="6">
        <v>5.4</v>
      </c>
      <c r="D27" s="6">
        <v>5</v>
      </c>
      <c r="E27" s="42">
        <v>22.7</v>
      </c>
      <c r="F27" s="6">
        <v>-3.1</v>
      </c>
      <c r="G27" s="18">
        <v>-3.9</v>
      </c>
      <c r="H27" s="18">
        <v>-30.3</v>
      </c>
      <c r="I27" s="18">
        <v>15.1</v>
      </c>
      <c r="J27" s="18">
        <v>-22.7</v>
      </c>
      <c r="K27" s="18">
        <v>-14.8</v>
      </c>
      <c r="L27" s="18">
        <v>11.6</v>
      </c>
      <c r="M27" s="18">
        <v>-5.5</v>
      </c>
      <c r="O27" s="31"/>
      <c r="P27" s="31"/>
    </row>
    <row r="28" spans="1:16" ht="25.5" x14ac:dyDescent="0.25">
      <c r="A28" s="14" t="s">
        <v>18</v>
      </c>
      <c r="B28" s="15" t="s">
        <v>24</v>
      </c>
      <c r="C28" s="56">
        <v>8</v>
      </c>
      <c r="D28" s="15">
        <v>12.4</v>
      </c>
      <c r="E28" s="49">
        <v>29.6</v>
      </c>
      <c r="F28" s="15">
        <v>-0.5</v>
      </c>
      <c r="G28" s="22">
        <v>0.1</v>
      </c>
      <c r="H28" s="22">
        <v>-43.5</v>
      </c>
      <c r="I28" s="22">
        <v>17.399999999999999</v>
      </c>
      <c r="J28" s="18">
        <v>-16.099999999999998</v>
      </c>
      <c r="K28" s="22">
        <v>-13.8</v>
      </c>
      <c r="L28" s="22">
        <v>37.4</v>
      </c>
      <c r="M28" s="22">
        <v>-0.4</v>
      </c>
      <c r="O28" s="31"/>
      <c r="P28" s="31"/>
    </row>
    <row r="29" spans="1:16" ht="25.5" x14ac:dyDescent="0.25">
      <c r="A29" s="14" t="s">
        <v>19</v>
      </c>
      <c r="B29" s="15" t="s">
        <v>24</v>
      </c>
      <c r="C29" s="15">
        <v>-2.2999999999999998</v>
      </c>
      <c r="D29" s="15">
        <v>-4.7</v>
      </c>
      <c r="E29" s="49">
        <v>-3.4</v>
      </c>
      <c r="F29" s="15">
        <v>-9.3000000000000007</v>
      </c>
      <c r="G29" s="22">
        <v>-1.4</v>
      </c>
      <c r="H29" s="22">
        <v>17.600000000000001</v>
      </c>
      <c r="I29" s="22">
        <v>-0.9</v>
      </c>
      <c r="J29" s="18">
        <v>-6.1000000000000005</v>
      </c>
      <c r="K29" s="22">
        <v>-0.7</v>
      </c>
      <c r="L29" s="22">
        <v>2.4</v>
      </c>
      <c r="M29" s="22">
        <v>-4.9000000000000004</v>
      </c>
      <c r="O29" s="31"/>
      <c r="P29" s="31"/>
    </row>
    <row r="30" spans="1:16" x14ac:dyDescent="0.25">
      <c r="A30" s="8" t="s">
        <v>6</v>
      </c>
      <c r="B30" s="6" t="s">
        <v>24</v>
      </c>
      <c r="C30" s="32">
        <v>0</v>
      </c>
      <c r="D30" s="6">
        <v>-1.9</v>
      </c>
      <c r="E30" s="42">
        <v>-16</v>
      </c>
      <c r="F30" s="32">
        <v>0</v>
      </c>
      <c r="G30" s="32">
        <v>0</v>
      </c>
      <c r="H30" s="18">
        <v>-1.9</v>
      </c>
      <c r="I30" s="18">
        <v>-16</v>
      </c>
      <c r="J30" s="32">
        <v>0</v>
      </c>
      <c r="K30" s="32">
        <v>0</v>
      </c>
      <c r="L30" s="18">
        <v>-1.9</v>
      </c>
      <c r="M30" s="18">
        <v>-16</v>
      </c>
      <c r="O30" s="31"/>
      <c r="P30" s="31"/>
    </row>
    <row r="31" spans="1:16" x14ac:dyDescent="0.25">
      <c r="A31" s="10" t="s">
        <v>20</v>
      </c>
      <c r="B31" s="7" t="s">
        <v>24</v>
      </c>
      <c r="C31" s="7">
        <v>1.8</v>
      </c>
      <c r="D31" s="7">
        <v>-18.5</v>
      </c>
      <c r="E31" s="46">
        <v>3.5</v>
      </c>
      <c r="F31" s="7">
        <v>1.3</v>
      </c>
      <c r="G31" s="21">
        <v>4.2</v>
      </c>
      <c r="H31" s="21">
        <v>-14.2</v>
      </c>
      <c r="I31" s="21">
        <v>5.6999999999999993</v>
      </c>
      <c r="J31" s="21">
        <v>-1.1999999999999997</v>
      </c>
      <c r="K31" s="21">
        <v>-2.4</v>
      </c>
      <c r="L31" s="21">
        <v>12.4</v>
      </c>
      <c r="M31" s="21">
        <v>-21.5</v>
      </c>
      <c r="O31" s="31"/>
      <c r="P31" s="31"/>
    </row>
    <row r="32" spans="1:16" x14ac:dyDescent="0.25">
      <c r="A32" s="8"/>
      <c r="B32" s="8"/>
      <c r="C32" s="8"/>
      <c r="D32" s="8"/>
      <c r="E32" s="47"/>
      <c r="F32" s="8"/>
      <c r="G32" s="18"/>
      <c r="H32" s="18"/>
      <c r="I32" s="18"/>
      <c r="J32" s="18"/>
      <c r="K32" s="18"/>
      <c r="L32" s="18"/>
      <c r="M32" s="18"/>
    </row>
    <row r="33" spans="1:13" x14ac:dyDescent="0.25">
      <c r="A33" s="11" t="s">
        <v>21</v>
      </c>
      <c r="B33" s="11"/>
      <c r="C33" s="11"/>
      <c r="D33" s="11"/>
      <c r="E33" s="50"/>
      <c r="F33" s="11"/>
      <c r="G33" s="18"/>
      <c r="H33" s="18"/>
      <c r="I33" s="18"/>
      <c r="J33" s="18"/>
      <c r="K33" s="18"/>
      <c r="L33" s="18"/>
      <c r="M33" s="18"/>
    </row>
    <row r="34" spans="1:13" x14ac:dyDescent="0.25">
      <c r="A34" s="6" t="s">
        <v>22</v>
      </c>
      <c r="B34" s="6" t="s">
        <v>25</v>
      </c>
      <c r="C34" s="6">
        <v>118.9</v>
      </c>
      <c r="D34" s="6">
        <v>141.1</v>
      </c>
      <c r="E34" s="42">
        <v>114.4</v>
      </c>
      <c r="F34" s="30">
        <f>F4/F9*100</f>
        <v>75.038520801232664</v>
      </c>
      <c r="G34" s="18">
        <v>198.8</v>
      </c>
      <c r="H34" s="18">
        <v>74.7</v>
      </c>
      <c r="I34" s="18">
        <v>76.2</v>
      </c>
      <c r="J34" s="18">
        <v>94.049904030710181</v>
      </c>
      <c r="K34" s="18">
        <v>133.1</v>
      </c>
      <c r="L34" s="18">
        <v>87.9</v>
      </c>
      <c r="M34" s="18">
        <v>133</v>
      </c>
    </row>
    <row r="35" spans="1:13" x14ac:dyDescent="0.25">
      <c r="A35" s="6" t="s">
        <v>26</v>
      </c>
      <c r="B35" s="6" t="s">
        <v>25</v>
      </c>
      <c r="C35" s="6">
        <v>25.6</v>
      </c>
      <c r="D35" s="6">
        <v>28.3</v>
      </c>
      <c r="E35" s="42">
        <v>-13.9</v>
      </c>
      <c r="F35" s="30">
        <f>(F9-J9)/J9*100</f>
        <v>24.568138195777376</v>
      </c>
      <c r="G35" s="18">
        <v>-19.100000000000001</v>
      </c>
      <c r="H35" s="18">
        <v>-14.6</v>
      </c>
      <c r="I35" s="18">
        <v>85.2</v>
      </c>
      <c r="J35" s="18">
        <v>-30.440587449933254</v>
      </c>
      <c r="K35" s="18">
        <v>28.3</v>
      </c>
      <c r="L35" s="18">
        <v>21.4</v>
      </c>
      <c r="M35" s="18">
        <v>51.3</v>
      </c>
    </row>
    <row r="36" spans="1:13" x14ac:dyDescent="0.25">
      <c r="A36" s="6" t="s">
        <v>27</v>
      </c>
      <c r="B36" s="6" t="s">
        <v>25</v>
      </c>
      <c r="C36" s="6">
        <v>48.5</v>
      </c>
      <c r="D36" s="42">
        <v>39</v>
      </c>
      <c r="E36" s="42">
        <v>34.4</v>
      </c>
      <c r="F36" s="30">
        <f>F10/F9*100</f>
        <v>35.593220338983052</v>
      </c>
      <c r="G36" s="30">
        <f>G10/G9*100</f>
        <v>40.909090909090914</v>
      </c>
      <c r="H36" s="18">
        <v>52.7</v>
      </c>
      <c r="I36" s="18">
        <v>48.7</v>
      </c>
      <c r="J36" s="18">
        <v>51.247600767754321</v>
      </c>
      <c r="K36" s="18">
        <v>46.8</v>
      </c>
      <c r="L36" s="18">
        <v>59.6</v>
      </c>
      <c r="M36" s="18">
        <v>54.5</v>
      </c>
    </row>
    <row r="37" spans="1:13" x14ac:dyDescent="0.25">
      <c r="A37" s="6" t="s">
        <v>28</v>
      </c>
      <c r="B37" s="6" t="s">
        <v>25</v>
      </c>
      <c r="C37" s="6">
        <v>-5.0999999999999996</v>
      </c>
      <c r="D37" s="30">
        <v>-46</v>
      </c>
      <c r="E37" s="42">
        <v>-19.5</v>
      </c>
      <c r="F37" s="30">
        <f>F11/F9*100</f>
        <v>-0.15408320493066258</v>
      </c>
      <c r="G37" s="30">
        <f>G11/G9*100</f>
        <v>-10.123966942148762</v>
      </c>
      <c r="H37" s="18">
        <v>0.7</v>
      </c>
      <c r="I37" s="18">
        <v>16.399999999999999</v>
      </c>
      <c r="J37" s="18">
        <v>1.7274472168905992</v>
      </c>
      <c r="K37" s="18">
        <v>12.4</v>
      </c>
      <c r="L37" s="18">
        <v>15.1</v>
      </c>
      <c r="M37" s="18">
        <v>9.9</v>
      </c>
    </row>
    <row r="38" spans="1:13" x14ac:dyDescent="0.25">
      <c r="A38" s="6" t="s">
        <v>29</v>
      </c>
      <c r="B38" s="6" t="s">
        <v>25</v>
      </c>
      <c r="C38" s="6">
        <v>-9.5</v>
      </c>
      <c r="D38" s="6">
        <v>-81.3</v>
      </c>
      <c r="E38" s="42">
        <v>-32.700000000000003</v>
      </c>
      <c r="F38" s="6">
        <v>-0.3</v>
      </c>
      <c r="G38" s="23">
        <v>-15.1</v>
      </c>
      <c r="H38" s="23">
        <v>0.9</v>
      </c>
      <c r="I38" s="23">
        <v>26.3</v>
      </c>
      <c r="J38" s="23">
        <v>0.53795576808129231</v>
      </c>
      <c r="K38" s="23">
        <v>19.5</v>
      </c>
      <c r="L38" s="23">
        <v>20.5</v>
      </c>
      <c r="M38" s="23">
        <v>14.4</v>
      </c>
    </row>
    <row r="39" spans="1:13" x14ac:dyDescent="0.25">
      <c r="A39" s="6" t="s">
        <v>30</v>
      </c>
      <c r="B39" s="6" t="s">
        <v>25</v>
      </c>
      <c r="C39" s="6">
        <v>84.7</v>
      </c>
      <c r="D39" s="6">
        <v>85.2</v>
      </c>
      <c r="E39" s="42">
        <v>85.3</v>
      </c>
      <c r="F39" s="30">
        <f>F21/F20*100</f>
        <v>85.561681598897323</v>
      </c>
      <c r="G39" s="30">
        <f>G21/G20*100</f>
        <v>89.420289855072468</v>
      </c>
      <c r="H39" s="18">
        <v>89</v>
      </c>
      <c r="I39" s="18">
        <v>84.8</v>
      </c>
      <c r="J39" s="18">
        <v>82.375979112271551</v>
      </c>
      <c r="K39" s="18">
        <v>85.4</v>
      </c>
      <c r="L39" s="18">
        <v>83.2</v>
      </c>
      <c r="M39" s="18">
        <v>83.3</v>
      </c>
    </row>
    <row r="40" spans="1:13" x14ac:dyDescent="0.25">
      <c r="A40" s="7" t="s">
        <v>31</v>
      </c>
      <c r="B40" s="7" t="s">
        <v>25</v>
      </c>
      <c r="C40" s="7">
        <v>-3.2</v>
      </c>
      <c r="D40" s="7">
        <v>-33.6</v>
      </c>
      <c r="E40" s="46">
        <v>-13.9</v>
      </c>
      <c r="F40" s="7">
        <v>2.1</v>
      </c>
      <c r="G40" s="21">
        <v>-5.5</v>
      </c>
      <c r="H40" s="21">
        <v>1.3</v>
      </c>
      <c r="I40" s="21">
        <v>14.6</v>
      </c>
      <c r="J40" s="21">
        <v>3.9643211100098968E-2</v>
      </c>
      <c r="K40" s="21">
        <v>8.6999999999999993</v>
      </c>
      <c r="L40" s="21">
        <v>10.6</v>
      </c>
      <c r="M40" s="21">
        <v>5.7</v>
      </c>
    </row>
    <row r="41" spans="1:13" x14ac:dyDescent="0.25">
      <c r="A41" s="6"/>
      <c r="B41" s="6"/>
      <c r="C41" s="6"/>
      <c r="D41" s="6"/>
      <c r="E41" s="42"/>
      <c r="F41" s="6"/>
      <c r="G41" s="18"/>
      <c r="H41" s="18"/>
      <c r="I41" s="18"/>
      <c r="J41" s="18"/>
      <c r="K41" s="18"/>
      <c r="L41" s="18"/>
      <c r="M41" s="18"/>
    </row>
    <row r="42" spans="1:13" x14ac:dyDescent="0.25">
      <c r="A42" s="11" t="s">
        <v>32</v>
      </c>
      <c r="B42" s="6"/>
      <c r="C42" s="6"/>
      <c r="D42" s="6"/>
      <c r="E42" s="42"/>
      <c r="F42" s="6"/>
      <c r="G42" s="18"/>
      <c r="H42" s="18"/>
      <c r="I42" s="18"/>
      <c r="J42" s="18"/>
      <c r="K42" s="18"/>
      <c r="L42" s="18"/>
      <c r="M42" s="18"/>
    </row>
    <row r="43" spans="1:13" ht="14.25" customHeight="1" x14ac:dyDescent="0.25">
      <c r="A43" s="6" t="s">
        <v>33</v>
      </c>
      <c r="B43" s="6" t="s">
        <v>39</v>
      </c>
      <c r="C43" s="6">
        <v>155</v>
      </c>
      <c r="D43" s="6">
        <v>162</v>
      </c>
      <c r="E43" s="42">
        <v>114</v>
      </c>
      <c r="F43" s="6">
        <v>96</v>
      </c>
      <c r="G43" s="29">
        <v>92</v>
      </c>
      <c r="H43" s="29">
        <v>92</v>
      </c>
      <c r="I43" s="29">
        <v>88</v>
      </c>
      <c r="J43" s="29">
        <v>92</v>
      </c>
      <c r="K43" s="29">
        <v>84</v>
      </c>
      <c r="L43" s="29">
        <v>84</v>
      </c>
      <c r="M43" s="29">
        <v>86</v>
      </c>
    </row>
    <row r="44" spans="1:13" x14ac:dyDescent="0.25">
      <c r="A44" s="7" t="s">
        <v>34</v>
      </c>
      <c r="B44" s="7" t="s">
        <v>24</v>
      </c>
      <c r="C44" s="7">
        <v>0.2</v>
      </c>
      <c r="D44" s="7">
        <v>0.1</v>
      </c>
      <c r="E44" s="46">
        <v>0.2</v>
      </c>
      <c r="F44" s="33">
        <f>F10/F43</f>
        <v>0.24062500000000001</v>
      </c>
      <c r="G44" s="33">
        <f>G10/G43</f>
        <v>0.21521739130434783</v>
      </c>
      <c r="H44" s="21">
        <v>0.3</v>
      </c>
      <c r="I44" s="21">
        <v>0.4</v>
      </c>
      <c r="J44" s="21">
        <v>0.29021739130434776</v>
      </c>
      <c r="K44" s="21">
        <v>0.3</v>
      </c>
      <c r="L44" s="21">
        <v>0.4</v>
      </c>
      <c r="M44" s="21">
        <v>0.2</v>
      </c>
    </row>
    <row r="45" spans="1:13" x14ac:dyDescent="0.25">
      <c r="A45" s="8"/>
      <c r="B45" s="8"/>
      <c r="C45" s="8"/>
      <c r="D45" s="8"/>
      <c r="E45" s="47"/>
      <c r="F45" s="8"/>
      <c r="G45" s="18"/>
      <c r="H45" s="18"/>
      <c r="I45" s="18"/>
      <c r="J45" s="18"/>
      <c r="K45" s="18"/>
      <c r="L45" s="18"/>
      <c r="M45" s="18"/>
    </row>
    <row r="46" spans="1:13" x14ac:dyDescent="0.25">
      <c r="A46" s="11" t="s">
        <v>35</v>
      </c>
      <c r="B46" s="11"/>
      <c r="C46" s="11"/>
      <c r="D46" s="11"/>
      <c r="E46" s="50"/>
      <c r="F46" s="11"/>
      <c r="G46" s="18"/>
      <c r="H46" s="18"/>
      <c r="I46" s="18"/>
      <c r="J46" s="18"/>
      <c r="K46" s="18"/>
      <c r="L46" s="18"/>
      <c r="M46" s="18"/>
    </row>
    <row r="47" spans="1:13" x14ac:dyDescent="0.25">
      <c r="A47" s="6" t="s">
        <v>50</v>
      </c>
      <c r="B47" s="6" t="s">
        <v>40</v>
      </c>
      <c r="C47" s="42">
        <v>-1</v>
      </c>
      <c r="D47" s="6">
        <v>-10.7</v>
      </c>
      <c r="E47" s="42">
        <v>-4.5999999999999996</v>
      </c>
      <c r="F47" s="18">
        <f>8.1-G47-H47-I47</f>
        <v>0.59999999999999964</v>
      </c>
      <c r="G47" s="6">
        <v>-2.1</v>
      </c>
      <c r="H47" s="18">
        <v>4.8</v>
      </c>
      <c r="I47" s="18">
        <v>4.8</v>
      </c>
      <c r="J47" s="32">
        <v>0</v>
      </c>
      <c r="K47" s="18">
        <v>3.2</v>
      </c>
      <c r="L47" s="18">
        <v>5.3</v>
      </c>
      <c r="M47" s="18">
        <v>2.7</v>
      </c>
    </row>
    <row r="48" spans="1:13" s="39" customFormat="1" x14ac:dyDescent="0.25">
      <c r="A48" s="35" t="s">
        <v>36</v>
      </c>
      <c r="B48" s="36" t="s">
        <v>40</v>
      </c>
      <c r="C48" s="36">
        <v>-179.8</v>
      </c>
      <c r="D48" s="36">
        <v>-16.8</v>
      </c>
      <c r="E48" s="51">
        <v>-54.3</v>
      </c>
      <c r="F48" s="37">
        <f>F50/F47</f>
        <v>435.00000000000028</v>
      </c>
      <c r="G48" s="37">
        <f>G50/G47</f>
        <v>-135.23809523809524</v>
      </c>
      <c r="H48" s="37">
        <f>H50/H47</f>
        <v>65.625</v>
      </c>
      <c r="I48" s="38">
        <v>72.5</v>
      </c>
      <c r="J48" s="32">
        <v>0</v>
      </c>
      <c r="K48" s="38">
        <v>102.7</v>
      </c>
      <c r="L48" s="38">
        <v>55.3</v>
      </c>
      <c r="M48" s="38">
        <v>84.8</v>
      </c>
    </row>
    <row r="49" spans="1:13" x14ac:dyDescent="0.25">
      <c r="A49" s="8" t="s">
        <v>37</v>
      </c>
      <c r="B49" s="6" t="s">
        <v>40</v>
      </c>
      <c r="C49" s="6">
        <v>112.8</v>
      </c>
      <c r="D49" s="6">
        <v>-12.1</v>
      </c>
      <c r="E49" s="42">
        <v>125.2</v>
      </c>
      <c r="F49" s="30">
        <f>F21*1000/1788150*1000</f>
        <v>138.85859687386403</v>
      </c>
      <c r="G49" s="18">
        <v>138</v>
      </c>
      <c r="H49" s="18">
        <v>139.4</v>
      </c>
      <c r="I49" s="18">
        <v>135.6</v>
      </c>
      <c r="J49" s="18">
        <v>141.1</v>
      </c>
      <c r="K49" s="18">
        <v>141</v>
      </c>
      <c r="L49" s="18">
        <v>138.69999999999999</v>
      </c>
      <c r="M49" s="18">
        <v>134.6</v>
      </c>
    </row>
    <row r="50" spans="1:13" x14ac:dyDescent="0.25">
      <c r="A50" s="6" t="s">
        <v>41</v>
      </c>
      <c r="B50" s="6" t="s">
        <v>40</v>
      </c>
      <c r="C50" s="42">
        <v>181</v>
      </c>
      <c r="D50" s="6">
        <v>113.8</v>
      </c>
      <c r="E50" s="42">
        <v>250</v>
      </c>
      <c r="F50" s="30">
        <v>261</v>
      </c>
      <c r="G50" s="23">
        <v>284</v>
      </c>
      <c r="H50" s="23">
        <v>315</v>
      </c>
      <c r="I50" s="23">
        <v>348</v>
      </c>
      <c r="J50" s="23">
        <v>408.5</v>
      </c>
      <c r="K50" s="23">
        <v>333</v>
      </c>
      <c r="L50" s="23">
        <v>294</v>
      </c>
      <c r="M50" s="23">
        <v>229</v>
      </c>
    </row>
    <row r="51" spans="1:13" x14ac:dyDescent="0.25">
      <c r="A51" s="16" t="s">
        <v>38</v>
      </c>
      <c r="B51" s="16"/>
      <c r="C51" s="16">
        <v>1.6</v>
      </c>
      <c r="D51" s="16">
        <v>1.6</v>
      </c>
      <c r="E51" s="52">
        <v>2</v>
      </c>
      <c r="F51" s="34">
        <f>F50/F49</f>
        <v>1.8796099476439794</v>
      </c>
      <c r="G51" s="34">
        <f>G50/G49</f>
        <v>2.0579710144927534</v>
      </c>
      <c r="H51" s="24">
        <v>2.2999999999999998</v>
      </c>
      <c r="I51" s="24">
        <v>2.6</v>
      </c>
      <c r="J51" s="24">
        <v>2.8951098511693836</v>
      </c>
      <c r="K51" s="24">
        <v>2.4</v>
      </c>
      <c r="L51" s="24">
        <v>2.1</v>
      </c>
      <c r="M51" s="24">
        <v>1.7</v>
      </c>
    </row>
    <row r="52" spans="1:13" x14ac:dyDescent="0.25">
      <c r="A52" s="13"/>
      <c r="B52" s="13"/>
      <c r="C52" s="13"/>
      <c r="D52" s="13"/>
      <c r="E52" s="53"/>
      <c r="F52" s="13"/>
      <c r="G52" s="25"/>
      <c r="H52" s="25"/>
      <c r="I52" s="25"/>
      <c r="J52" s="25"/>
      <c r="K52" s="25"/>
      <c r="L52" s="25"/>
      <c r="M52" s="25"/>
    </row>
    <row r="53" spans="1:13" x14ac:dyDescent="0.25">
      <c r="A53" s="13" t="s">
        <v>56</v>
      </c>
      <c r="B53" s="13"/>
      <c r="C53" s="13"/>
      <c r="D53" s="13"/>
      <c r="E53" s="53"/>
      <c r="F53" s="13"/>
      <c r="G53" s="25"/>
      <c r="H53" s="25"/>
      <c r="I53" s="25"/>
      <c r="J53" s="25"/>
      <c r="K53" s="25"/>
      <c r="L53" s="25"/>
      <c r="M53" s="25"/>
    </row>
    <row r="54" spans="1:13" x14ac:dyDescent="0.25">
      <c r="A54" s="13"/>
      <c r="B54" s="13"/>
      <c r="C54" s="13"/>
      <c r="D54" s="13"/>
      <c r="E54" s="53"/>
      <c r="F54" s="13"/>
      <c r="G54" s="25"/>
      <c r="H54" s="25"/>
      <c r="I54" s="25"/>
      <c r="J54" s="25"/>
      <c r="K54" s="25"/>
      <c r="L54" s="25"/>
      <c r="M54" s="25"/>
    </row>
    <row r="55" spans="1:13" x14ac:dyDescent="0.25">
      <c r="A55" s="13"/>
      <c r="B55" s="13"/>
      <c r="C55" s="13"/>
      <c r="D55" s="13"/>
      <c r="E55" s="13"/>
      <c r="F55" s="13"/>
      <c r="G55" s="25"/>
      <c r="H55" s="25"/>
      <c r="I55" s="25"/>
      <c r="J55" s="25"/>
      <c r="K55" s="25"/>
      <c r="L55" s="25"/>
      <c r="M55" s="25"/>
    </row>
    <row r="56" spans="1:13" x14ac:dyDescent="0.25">
      <c r="A56" s="13"/>
      <c r="B56" s="13"/>
      <c r="C56" s="13"/>
      <c r="D56" s="13"/>
      <c r="E56" s="13"/>
      <c r="F56" s="13"/>
      <c r="G56" s="25"/>
      <c r="H56" s="25"/>
      <c r="I56" s="25"/>
      <c r="J56" s="25"/>
      <c r="K56" s="25"/>
      <c r="L56" s="25"/>
      <c r="M56" s="25"/>
    </row>
  </sheetData>
  <mergeCells count="13">
    <mergeCell ref="A1:A2"/>
    <mergeCell ref="B1:B2"/>
    <mergeCell ref="M1:M2"/>
    <mergeCell ref="L1:L2"/>
    <mergeCell ref="K1:K2"/>
    <mergeCell ref="J1:J2"/>
    <mergeCell ref="F1:F2"/>
    <mergeCell ref="I1:I2"/>
    <mergeCell ref="H1:H2"/>
    <mergeCell ref="G1:G2"/>
    <mergeCell ref="E1:E2"/>
    <mergeCell ref="D1:D2"/>
    <mergeCell ref="C1:C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Søndergaard</dc:creator>
  <cp:lastModifiedBy>Søren Søndergaard</cp:lastModifiedBy>
  <cp:lastPrinted>2018-11-15T12:22:36Z</cp:lastPrinted>
  <dcterms:created xsi:type="dcterms:W3CDTF">2018-11-12T09:41:36Z</dcterms:created>
  <dcterms:modified xsi:type="dcterms:W3CDTF">2019-09-17T10:42:08Z</dcterms:modified>
</cp:coreProperties>
</file>